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B78BB29A-6BC1-44F9-818C-2F92ADD22F2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1" l="1"/>
  <c r="G45" i="11"/>
  <c r="G49" i="11" s="1"/>
  <c r="D44" i="11"/>
  <c r="D48" i="11" s="1"/>
  <c r="C44" i="11"/>
  <c r="C48" i="11" s="1"/>
  <c r="B44" i="11"/>
  <c r="L29" i="11"/>
  <c r="K29" i="11"/>
  <c r="K6" i="11"/>
  <c r="K75" i="6" l="1"/>
  <c r="K72" i="6" l="1"/>
  <c r="G86" i="6" l="1"/>
  <c r="B16" i="6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I69" i="5" l="1"/>
  <c r="C81" i="6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<sst xmlns="http://schemas.openxmlformats.org/spreadsheetml/2006/main" count="456" uniqueCount="122">
  <si>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</si>
  <si>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</si>
  <si>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</si>
  <si>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</si>
  <si>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</si>
  <si>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</si>
  <si>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</si>
  <si>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</si>
  <si>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</si>
  <si>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</si>
  <si>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</si>
  <si>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</si>
  <si>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</si>
  <si>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</si>
  <si>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</si>
  <si>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</si>
  <si>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</si>
  <si>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</si>
  <si>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</si>
  <si>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</si>
  <si>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</si>
  <si>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</si>
  <si>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</si>
  <si>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</si>
  <si>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</si>
  <si>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</si>
  <si>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</si>
  <si>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</si>
  <si>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</si>
  <si>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</si>
  <si>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</si>
  <si>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</si>
  <si>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</si>
  <si>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</si>
  <si>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</si>
  <si>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</si>
  <si>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</si>
  <si>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</si>
  <si>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</si>
  <si>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</si>
  <si>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</si>
  <si>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</si>
  <si>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</si>
  <si>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</si>
  <si>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</si>
  <si>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</si>
  <si>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</si>
  <si>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</si>
  <si>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</si>
  <si>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</si>
  <si>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</si>
  <si>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</si>
  <si>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</si>
  <si>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</si>
  <si>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</si>
  <si>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</si>
  <si>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</si>
  <si>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</si>
  <si>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</si>
  <si>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</si>
  <si>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</si>
  <si>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</si>
  <si>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</si>
  <si>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</si>
  <si>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</si>
  <si>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</si>
  <si>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</si>
  <si>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</si>
  <si>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</si>
  <si>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</si>
  <si>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</si>
  <si>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</si>
  <si>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</si>
  <si>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</si>
  <si>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</si>
  <si>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</si>
  <si>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</si>
  <si>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</si>
  <si>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</si>
  <si>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</si>
  <si>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</si>
  <si>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</si>
  <si>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</si>
  <si>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</si>
  <si>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</si>
  <si>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</si>
  <si>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</si>
  <si>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</si>
  <si>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</si>
  <si>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</si>
  <si>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</si>
  <si>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</si>
  <si>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</si>
  <si>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</si>
  <si>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</si>
  <si>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</si>
  <si>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</si>
  <si>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</si>
  <si>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</si>
  <si>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</si>
  <si>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</si>
  <si>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</si>
  <si>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</si>
  <si>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>Date *</t>
  </si>
  <si>
    <t xml:space="preserve">*  Date recorded only if fish were present </t>
  </si>
  <si>
    <t>WChS From Leaburg Sorter to River</t>
  </si>
  <si>
    <t>StS From Leaburg Sorter to River</t>
  </si>
  <si>
    <t>Broodstock for Willamette Hatchery @ Foster</t>
  </si>
  <si>
    <t>N. Santiam</t>
  </si>
  <si>
    <t>Horn Ck.</t>
  </si>
  <si>
    <t>Breitenbush</t>
  </si>
  <si>
    <t>ChS Above Green Peter Reservoir</t>
  </si>
  <si>
    <t>Hatchery CHS From Leaburg Sorter (Transferred to Minto)</t>
  </si>
  <si>
    <t>July - M.Santiam</t>
  </si>
  <si>
    <t xml:space="preserve">June 11th-30th  </t>
  </si>
  <si>
    <t>July 1st-31st</t>
  </si>
  <si>
    <t>August 1st-31st</t>
  </si>
  <si>
    <t>HORs to Breitenbush/NORs to N. Santiam</t>
  </si>
  <si>
    <t>September 1st-30th</t>
  </si>
  <si>
    <t>McKenzie Spring Chinook Spawned @ Minto Ponds</t>
  </si>
  <si>
    <t>Season Total</t>
  </si>
  <si>
    <t xml:space="preserve">No Trapping Ocurred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</si>
</sst>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6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0" fillId="0" borderId="1" xfId="0" applyBorder="1" applyAlignment="1">
      <alignment horizontal="left"/>
    </xf>
    <xf numFmtId="164" fontId="0" fillId="0" borderId="57" xfId="0" applyBorder="1"/>
    <xf numFmtId="164" fontId="0" fillId="0" borderId="37" xfId="0" applyBorder="1"/>
    <xf numFmtId="164" fontId="21" fillId="0" borderId="58" xfId="0" applyFont="1" applyBorder="1" applyAlignment="1">
      <alignment horizontal="center" vertical="center"/>
    </xf>
    <xf numFmtId="164" fontId="21" fillId="0" borderId="47" xfId="0" applyFont="1" applyBorder="1" applyAlignment="1">
      <alignment horizontal="center" vertical="center"/>
    </xf>
    <xf numFmtId="164" fontId="21" fillId="10" borderId="58" xfId="0" applyFont="1" applyFill="1" applyBorder="1" applyAlignment="1">
      <alignment horizontal="center" vertical="center"/>
    </xf>
    <xf numFmtId="16" fontId="21" fillId="0" borderId="57" xfId="0" applyNumberFormat="1" applyFont="1" applyBorder="1" applyAlignment="1">
      <alignment horizontal="center" vertical="center"/>
    </xf>
    <xf numFmtId="16" fontId="21" fillId="0" borderId="58" xfId="0" applyNumberFormat="1" applyFont="1" applyBorder="1" applyAlignment="1">
      <alignment horizontal="center" vertical="center"/>
    </xf>
    <xf numFmtId="164" fontId="0" fillId="2" borderId="7" xfId="0" applyFill="1" applyBorder="1" applyAlignment="1">
      <alignment horizontal="center"/>
    </xf>
    <xf numFmtId="164" fontId="22" fillId="10" borderId="58" xfId="0" applyFont="1" applyFill="1" applyBorder="1" applyAlignment="1">
      <alignment horizontal="center" vertical="center"/>
    </xf>
    <xf numFmtId="164" fontId="22" fillId="11" borderId="58" xfId="0" applyFont="1" applyFill="1" applyBorder="1" applyAlignment="1">
      <alignment horizontal="center" vertical="center"/>
    </xf>
    <xf numFmtId="164" fontId="22" fillId="2" borderId="58" xfId="0" applyFont="1" applyFill="1" applyBorder="1" applyAlignment="1">
      <alignment horizontal="center" vertical="center"/>
    </xf>
    <xf numFmtId="164" fontId="22" fillId="0" borderId="58" xfId="0" applyFont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64" fontId="11" fillId="0" borderId="16" xfId="0" applyFont="1" applyBorder="1" applyAlignment="1">
      <alignment horizontal="left"/>
    </xf>
    <xf numFmtId="164" fontId="11" fillId="2" borderId="17" xfId="0" applyFont="1" applyFill="1" applyBorder="1"/>
    <xf numFmtId="1" fontId="11" fillId="0" borderId="18" xfId="0" applyNumberFormat="1" applyFont="1" applyBorder="1" applyAlignment="1">
      <alignment horizontal="center"/>
    </xf>
    <xf numFmtId="1" fontId="21" fillId="0" borderId="60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1" fontId="21" fillId="10" borderId="60" xfId="0" applyNumberFormat="1" applyFont="1" applyFill="1" applyBorder="1" applyAlignment="1">
      <alignment horizontal="center" vertical="center"/>
    </xf>
    <xf numFmtId="1" fontId="21" fillId="11" borderId="60" xfId="0" applyNumberFormat="1" applyFont="1" applyFill="1" applyBorder="1" applyAlignment="1">
      <alignment horizontal="center" vertical="center"/>
    </xf>
    <xf numFmtId="1" fontId="23" fillId="0" borderId="60" xfId="0" applyNumberFormat="1" applyFont="1" applyBorder="1" applyAlignment="1">
      <alignment horizontal="center" vertical="center"/>
    </xf>
    <xf numFmtId="1" fontId="23" fillId="11" borderId="60" xfId="0" applyNumberFormat="1" applyFont="1" applyFill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" fontId="24" fillId="12" borderId="62" xfId="0" applyNumberFormat="1" applyFont="1" applyFill="1" applyBorder="1" applyAlignment="1">
      <alignment horizontal="center" vertical="center" wrapText="1"/>
    </xf>
    <xf numFmtId="1" fontId="21" fillId="0" borderId="47" xfId="0" applyNumberFormat="1" applyFont="1" applyBorder="1" applyAlignment="1">
      <alignment horizontal="center" vertical="center"/>
    </xf>
    <xf numFmtId="164" fontId="0" fillId="2" borderId="22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21" fillId="13" borderId="60" xfId="0" applyNumberFormat="1" applyFont="1" applyFill="1" applyBorder="1" applyAlignment="1">
      <alignment horizontal="center" vertical="center"/>
    </xf>
    <xf numFmtId="1" fontId="21" fillId="7" borderId="60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41" xfId="0" applyBorder="1" applyAlignment="1">
      <alignment horizontal="center"/>
    </xf>
    <xf numFmtId="164" fontId="0" fillId="0" borderId="42" xfId="0" applyBorder="1" applyAlignment="1">
      <alignment horizontal="center"/>
    </xf>
    <xf numFmtId="164" fontId="0" fillId="0" borderId="4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" fontId="21" fillId="0" borderId="41" xfId="0" applyNumberFormat="1" applyFont="1" applyBorder="1" applyAlignment="1">
      <alignment horizontal="center" vertical="center"/>
    </xf>
    <xf numFmtId="1" fontId="21" fillId="0" borderId="43" xfId="0" applyNumberFormat="1" applyFont="1" applyBorder="1" applyAlignment="1">
      <alignment horizontal="center" vertical="center"/>
    </xf>
    <xf numFmtId="164" fontId="22" fillId="9" borderId="7" xfId="0" applyFont="1" applyFill="1" applyBorder="1" applyAlignment="1">
      <alignment horizontal="center" vertical="center" wrapText="1"/>
    </xf>
    <xf numFmtId="164" fontId="22" fillId="9" borderId="8" xfId="0" applyFont="1" applyFill="1" applyBorder="1" applyAlignment="1">
      <alignment horizontal="center" vertical="center" wrapText="1"/>
    </xf>
    <xf numFmtId="164" fontId="22" fillId="9" borderId="9" xfId="0" applyFont="1" applyFill="1" applyBorder="1" applyAlignment="1">
      <alignment horizontal="center" vertical="center" wrapText="1"/>
    </xf>
    <xf numFmtId="164" fontId="20" fillId="9" borderId="7" xfId="0" applyFont="1" applyFill="1" applyBorder="1" applyAlignment="1">
      <alignment vertical="center"/>
    </xf>
    <xf numFmtId="164" fontId="20" fillId="9" borderId="8" xfId="0" applyFont="1" applyFill="1" applyBorder="1" applyAlignment="1">
      <alignment vertical="center"/>
    </xf>
    <xf numFmtId="164" fontId="21" fillId="9" borderId="7" xfId="0" applyFont="1" applyFill="1" applyBorder="1" applyAlignment="1">
      <alignment horizontal="center" vertical="center"/>
    </xf>
    <xf numFmtId="164" fontId="21" fillId="9" borderId="8" xfId="0" applyFont="1" applyFill="1" applyBorder="1" applyAlignment="1">
      <alignment horizontal="center" vertical="center"/>
    </xf>
    <xf numFmtId="164" fontId="21" fillId="9" borderId="9" xfId="0" applyFont="1" applyFill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S15" sqref="S15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21" t="s">
        <v>34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3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24" t="s">
        <v>16</v>
      </c>
      <c r="C4" s="424"/>
      <c r="D4" s="424"/>
      <c r="E4" s="424" t="s">
        <v>17</v>
      </c>
      <c r="F4" s="424"/>
      <c r="G4" s="424"/>
      <c r="H4" s="315" t="s">
        <v>14</v>
      </c>
      <c r="I4" s="424" t="s">
        <v>15</v>
      </c>
      <c r="J4" s="424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45600</v>
      </c>
      <c r="B6" s="286">
        <v>0</v>
      </c>
      <c r="C6" s="286">
        <v>0</v>
      </c>
      <c r="D6" s="286">
        <v>0</v>
      </c>
      <c r="E6" s="286">
        <v>0</v>
      </c>
      <c r="F6" s="286">
        <v>0</v>
      </c>
      <c r="G6" s="286">
        <v>0</v>
      </c>
      <c r="H6" s="286">
        <v>4</v>
      </c>
      <c r="I6" s="286">
        <v>0</v>
      </c>
      <c r="J6" s="286">
        <v>0</v>
      </c>
      <c r="K6" s="286">
        <v>10</v>
      </c>
      <c r="L6" s="286">
        <v>2</v>
      </c>
      <c r="M6" s="287">
        <v>0</v>
      </c>
    </row>
    <row r="7" spans="1:18" x14ac:dyDescent="0.3">
      <c r="A7" s="29">
        <v>45603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35</v>
      </c>
      <c r="I7" s="4">
        <v>0</v>
      </c>
      <c r="J7" s="4">
        <v>0</v>
      </c>
      <c r="K7" s="4">
        <v>88</v>
      </c>
      <c r="L7" s="4">
        <v>1</v>
      </c>
      <c r="M7" s="10">
        <v>0</v>
      </c>
    </row>
    <row r="8" spans="1:18" x14ac:dyDescent="0.3">
      <c r="A8" s="29">
        <v>45608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13</v>
      </c>
      <c r="I8" s="4">
        <v>0</v>
      </c>
      <c r="J8" s="4">
        <v>0</v>
      </c>
      <c r="K8" s="4">
        <v>38</v>
      </c>
      <c r="L8" s="4">
        <v>3</v>
      </c>
      <c r="M8" s="10">
        <v>0</v>
      </c>
    </row>
    <row r="9" spans="1:18" x14ac:dyDescent="0.3">
      <c r="A9" s="29">
        <v>45611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12</v>
      </c>
      <c r="I9" s="4">
        <v>0</v>
      </c>
      <c r="J9" s="4">
        <v>0</v>
      </c>
      <c r="K9" s="4">
        <v>53</v>
      </c>
      <c r="L9" s="4">
        <v>2</v>
      </c>
      <c r="M9" s="10">
        <v>0</v>
      </c>
    </row>
    <row r="10" spans="1:18" x14ac:dyDescent="0.3">
      <c r="A10" s="29">
        <v>45614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6</v>
      </c>
      <c r="I10" s="4">
        <v>0</v>
      </c>
      <c r="J10" s="4">
        <v>0</v>
      </c>
      <c r="K10" s="4">
        <v>46</v>
      </c>
      <c r="L10" s="4">
        <v>4</v>
      </c>
      <c r="M10" s="10">
        <v>0</v>
      </c>
    </row>
    <row r="11" spans="1:18" x14ac:dyDescent="0.3">
      <c r="A11" s="29">
        <v>45618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4</v>
      </c>
      <c r="I11" s="4">
        <v>0</v>
      </c>
      <c r="J11" s="4">
        <v>0</v>
      </c>
      <c r="K11" s="4">
        <v>138</v>
      </c>
      <c r="L11" s="4">
        <v>2</v>
      </c>
      <c r="M11" s="10">
        <v>0</v>
      </c>
    </row>
    <row r="12" spans="1:18" x14ac:dyDescent="0.3">
      <c r="A12" s="29">
        <v>45623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10</v>
      </c>
      <c r="I12" s="4">
        <v>0</v>
      </c>
      <c r="J12" s="4">
        <v>0</v>
      </c>
      <c r="K12" s="4">
        <v>23</v>
      </c>
      <c r="L12" s="4">
        <v>2</v>
      </c>
      <c r="M12" s="10">
        <v>0</v>
      </c>
    </row>
    <row r="13" spans="1:18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0"/>
    </row>
    <row r="14" spans="1:18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84</v>
      </c>
      <c r="I23" s="113">
        <f t="shared" si="0"/>
        <v>0</v>
      </c>
      <c r="J23" s="113">
        <f t="shared" si="0"/>
        <v>0</v>
      </c>
      <c r="K23" s="113">
        <f t="shared" si="0"/>
        <v>396</v>
      </c>
      <c r="L23" s="113">
        <f t="shared" si="0"/>
        <v>16</v>
      </c>
      <c r="M23" s="304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806</v>
      </c>
      <c r="C30" s="92">
        <v>540</v>
      </c>
      <c r="D30" s="92">
        <v>55</v>
      </c>
      <c r="E30" s="92">
        <v>187</v>
      </c>
      <c r="F30" s="92">
        <v>116</v>
      </c>
      <c r="G30" s="92">
        <v>2</v>
      </c>
      <c r="H30" s="92">
        <v>1891</v>
      </c>
      <c r="I30" s="92">
        <v>0</v>
      </c>
      <c r="J30" s="92">
        <v>0</v>
      </c>
      <c r="K30" s="92">
        <v>0</v>
      </c>
      <c r="L30" s="92">
        <v>8</v>
      </c>
      <c r="M30" s="93">
        <v>0</v>
      </c>
    </row>
    <row r="31" spans="1:19" x14ac:dyDescent="0.3">
      <c r="A31" s="103" t="s">
        <v>64</v>
      </c>
      <c r="B31" s="92">
        <v>600</v>
      </c>
      <c r="C31" s="92">
        <v>259</v>
      </c>
      <c r="D31" s="92">
        <v>60</v>
      </c>
      <c r="E31" s="92">
        <v>117</v>
      </c>
      <c r="F31" s="92">
        <v>49</v>
      </c>
      <c r="G31" s="92">
        <v>13</v>
      </c>
      <c r="H31" s="92">
        <v>293</v>
      </c>
      <c r="I31" s="92">
        <v>0</v>
      </c>
      <c r="J31" s="92">
        <v>0</v>
      </c>
      <c r="K31" s="92">
        <v>0</v>
      </c>
      <c r="L31" s="92">
        <v>8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119</v>
      </c>
      <c r="C32" s="92">
        <v>32</v>
      </c>
      <c r="D32" s="92">
        <v>0</v>
      </c>
      <c r="E32" s="92">
        <v>42</v>
      </c>
      <c r="F32" s="92">
        <v>0</v>
      </c>
      <c r="G32" s="92">
        <v>1</v>
      </c>
      <c r="H32" s="92">
        <v>75</v>
      </c>
      <c r="I32" s="92">
        <v>0</v>
      </c>
      <c r="J32" s="92">
        <v>0</v>
      </c>
      <c r="K32" s="92">
        <v>0</v>
      </c>
      <c r="L32" s="92">
        <v>8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5</v>
      </c>
      <c r="C33" s="92">
        <v>1</v>
      </c>
      <c r="D33" s="92">
        <v>0</v>
      </c>
      <c r="E33" s="92">
        <v>0</v>
      </c>
      <c r="F33" s="92">
        <v>0</v>
      </c>
      <c r="G33" s="92">
        <v>0</v>
      </c>
      <c r="H33" s="92">
        <v>134</v>
      </c>
      <c r="I33" s="92">
        <v>0</v>
      </c>
      <c r="J33" s="92">
        <v>0</v>
      </c>
      <c r="K33" s="92">
        <v>139</v>
      </c>
      <c r="L33" s="92">
        <v>8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84</v>
      </c>
      <c r="I34" s="92">
        <v>0</v>
      </c>
      <c r="J34" s="92">
        <v>0</v>
      </c>
      <c r="K34" s="92">
        <v>396</v>
      </c>
      <c r="L34" s="92">
        <v>16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1832</v>
      </c>
      <c r="C37" s="126">
        <f t="shared" ref="C37:L37" si="1">SUM(C24:C36)</f>
        <v>1109</v>
      </c>
      <c r="D37" s="126">
        <f t="shared" si="1"/>
        <v>161</v>
      </c>
      <c r="E37" s="126">
        <f t="shared" si="1"/>
        <v>431</v>
      </c>
      <c r="F37" s="126">
        <f t="shared" si="1"/>
        <v>245</v>
      </c>
      <c r="G37" s="126">
        <f t="shared" si="1"/>
        <v>26</v>
      </c>
      <c r="H37" s="126">
        <f t="shared" si="1"/>
        <v>5483</v>
      </c>
      <c r="I37" s="126">
        <f t="shared" si="1"/>
        <v>236</v>
      </c>
      <c r="J37" s="126">
        <f t="shared" si="1"/>
        <v>254</v>
      </c>
      <c r="K37" s="126">
        <f t="shared" si="1"/>
        <v>535</v>
      </c>
      <c r="L37" s="126">
        <f t="shared" si="1"/>
        <v>119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425" t="s">
        <v>39</v>
      </c>
      <c r="B40" s="426"/>
      <c r="C40" s="426"/>
      <c r="D40" s="426"/>
      <c r="E40" s="169"/>
      <c r="G40" s="425" t="s">
        <v>98</v>
      </c>
      <c r="H40" s="426"/>
      <c r="I40" s="426"/>
      <c r="J40" s="426"/>
      <c r="K40" s="426"/>
      <c r="L40" s="426"/>
      <c r="M40" s="427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428" t="s">
        <v>16</v>
      </c>
      <c r="I41" s="428"/>
      <c r="J41" s="428"/>
      <c r="K41" s="428" t="s">
        <v>17</v>
      </c>
      <c r="L41" s="428"/>
      <c r="M41" s="429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 t="s">
        <v>50</v>
      </c>
      <c r="H43" s="4">
        <v>190</v>
      </c>
      <c r="I43" s="4">
        <v>190</v>
      </c>
      <c r="J43" s="4">
        <v>0</v>
      </c>
      <c r="K43" s="4">
        <v>11</v>
      </c>
      <c r="L43" s="4">
        <v>11</v>
      </c>
      <c r="M43" s="10">
        <v>0</v>
      </c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483</v>
      </c>
      <c r="C46" s="168">
        <v>547</v>
      </c>
      <c r="D46" s="92">
        <v>4</v>
      </c>
      <c r="E46" s="260">
        <f t="shared" si="2"/>
        <v>3.8834951456310678E-3</v>
      </c>
      <c r="G46" s="97" t="s">
        <v>27</v>
      </c>
      <c r="H46" s="224">
        <f t="shared" ref="H46:I46" si="3">SUM(H40:H45)</f>
        <v>190</v>
      </c>
      <c r="I46" s="224">
        <f t="shared" si="3"/>
        <v>190</v>
      </c>
      <c r="J46" s="224">
        <f>SUM(J40:J45)</f>
        <v>0</v>
      </c>
      <c r="K46" s="224">
        <f>SUM(K40:K45)</f>
        <v>11</v>
      </c>
      <c r="L46" s="224">
        <f>SUM(L40:L45)</f>
        <v>11</v>
      </c>
      <c r="M46" s="225">
        <f>SUM(M40:M45)</f>
        <v>0</v>
      </c>
    </row>
    <row r="47" spans="1:16" x14ac:dyDescent="0.3">
      <c r="A47" s="101" t="s">
        <v>65</v>
      </c>
      <c r="B47" s="92">
        <v>63</v>
      </c>
      <c r="C47" s="168">
        <v>76</v>
      </c>
      <c r="D47" s="92">
        <v>6</v>
      </c>
      <c r="E47" s="260">
        <f t="shared" si="2"/>
        <v>4.3165467625899283E-2</v>
      </c>
      <c r="G47" s="104" t="s">
        <v>99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119</v>
      </c>
      <c r="C48" s="168">
        <v>32</v>
      </c>
      <c r="D48" s="92">
        <v>46</v>
      </c>
      <c r="E48" s="260">
        <f t="shared" si="2"/>
        <v>0.30463576158940397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783</v>
      </c>
      <c r="C51" s="126">
        <f t="shared" ref="C51:D51" si="4">SUM(C44:C50)</f>
        <v>734</v>
      </c>
      <c r="D51" s="126">
        <f t="shared" si="4"/>
        <v>56</v>
      </c>
      <c r="E51" s="223">
        <f>(D51)/(B51+C51)</f>
        <v>3.6914963744232039E-2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31" t="s">
        <v>32</v>
      </c>
      <c r="B55" s="432"/>
      <c r="C55" s="432"/>
      <c r="D55" s="432"/>
      <c r="E55" s="432"/>
      <c r="F55" s="432"/>
      <c r="G55" s="432"/>
      <c r="H55" s="433"/>
    </row>
    <row r="56" spans="1:15" x14ac:dyDescent="0.3">
      <c r="A56" s="107" t="s">
        <v>0</v>
      </c>
      <c r="B56" s="108" t="s">
        <v>9</v>
      </c>
      <c r="C56" s="413" t="s">
        <v>16</v>
      </c>
      <c r="D56" s="414"/>
      <c r="E56" s="415"/>
      <c r="F56" s="413" t="s">
        <v>17</v>
      </c>
      <c r="G56" s="414"/>
      <c r="H56" s="430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6" t="s">
        <v>64</v>
      </c>
      <c r="B58" s="213" t="s">
        <v>108</v>
      </c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6" t="s">
        <v>64</v>
      </c>
      <c r="B59" s="213" t="s">
        <v>109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 t="s">
        <v>64</v>
      </c>
      <c r="B60" s="213" t="s">
        <v>110</v>
      </c>
      <c r="C60" s="173">
        <v>115</v>
      </c>
      <c r="D60" s="173">
        <v>107</v>
      </c>
      <c r="E60" s="173"/>
      <c r="F60" s="173">
        <v>0</v>
      </c>
      <c r="G60" s="173">
        <v>0</v>
      </c>
      <c r="H60" s="174">
        <v>0</v>
      </c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115</v>
      </c>
      <c r="D64" s="300">
        <f t="shared" si="5"/>
        <v>107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63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369</v>
      </c>
      <c r="D66" s="207">
        <v>311</v>
      </c>
      <c r="E66" s="207">
        <v>0</v>
      </c>
      <c r="F66" s="207">
        <v>178</v>
      </c>
      <c r="G66" s="207">
        <v>118</v>
      </c>
      <c r="H66" s="208">
        <v>1</v>
      </c>
      <c r="I66" s="116" t="s">
        <v>108</v>
      </c>
      <c r="J66" s="116"/>
    </row>
    <row r="67" spans="1:13" x14ac:dyDescent="0.3">
      <c r="A67" s="166" t="s">
        <v>66</v>
      </c>
      <c r="B67" s="165"/>
      <c r="C67" s="207">
        <v>115</v>
      </c>
      <c r="D67" s="207">
        <v>107</v>
      </c>
      <c r="E67" s="207">
        <v>0</v>
      </c>
      <c r="F67" s="207">
        <v>37</v>
      </c>
      <c r="G67" s="207">
        <v>17</v>
      </c>
      <c r="H67" s="208">
        <v>0</v>
      </c>
      <c r="I67" s="116" t="s">
        <v>117</v>
      </c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484</v>
      </c>
      <c r="D69" s="228">
        <f t="shared" ref="D69:H69" si="6">SUM(D65:D68)</f>
        <v>418</v>
      </c>
      <c r="E69" s="228">
        <f t="shared" si="6"/>
        <v>0</v>
      </c>
      <c r="F69" s="228">
        <f t="shared" si="6"/>
        <v>215</v>
      </c>
      <c r="G69" s="228">
        <f t="shared" si="6"/>
        <v>135</v>
      </c>
      <c r="H69" s="229">
        <f t="shared" si="6"/>
        <v>1</v>
      </c>
      <c r="I69" s="116">
        <f>SUM(C69:H69)</f>
        <v>1253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416" t="s">
        <v>33</v>
      </c>
      <c r="B72" s="417"/>
      <c r="C72" s="417"/>
      <c r="D72" s="417"/>
      <c r="E72" s="417"/>
      <c r="F72" s="418"/>
      <c r="G72" s="118"/>
      <c r="M72"/>
    </row>
    <row r="73" spans="1:13" ht="15" thickBot="1" x14ac:dyDescent="0.35">
      <c r="A73" s="119"/>
      <c r="B73" s="413" t="s">
        <v>17</v>
      </c>
      <c r="C73" s="414"/>
      <c r="D73" s="414"/>
      <c r="E73" s="419" t="s">
        <v>15</v>
      </c>
      <c r="F73" s="420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37</v>
      </c>
      <c r="D80" s="124">
        <v>9</v>
      </c>
      <c r="E80" s="124">
        <v>2</v>
      </c>
      <c r="F80" s="125">
        <v>3</v>
      </c>
    </row>
    <row r="81" spans="1:6" x14ac:dyDescent="0.3">
      <c r="A81" s="121" t="s">
        <v>45</v>
      </c>
      <c r="B81" s="124">
        <v>16</v>
      </c>
      <c r="C81" s="124">
        <v>5</v>
      </c>
      <c r="D81" s="124">
        <v>2</v>
      </c>
      <c r="E81" s="124">
        <v>0</v>
      </c>
      <c r="F81" s="125">
        <v>0</v>
      </c>
    </row>
    <row r="82" spans="1:6" x14ac:dyDescent="0.3">
      <c r="A82" s="121" t="s">
        <v>65</v>
      </c>
      <c r="B82" s="122">
        <v>115</v>
      </c>
      <c r="C82" s="122">
        <v>45</v>
      </c>
      <c r="D82" s="122">
        <v>13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16</v>
      </c>
      <c r="C83" s="122">
        <v>0</v>
      </c>
      <c r="D83" s="122">
        <v>1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3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2" t="s">
        <v>31</v>
      </c>
      <c r="B87" s="360">
        <f t="shared" ref="B87:E87" si="7">SUM(B75:B86)</f>
        <v>205</v>
      </c>
      <c r="C87" s="360">
        <f t="shared" si="7"/>
        <v>95</v>
      </c>
      <c r="D87" s="360">
        <f t="shared" si="7"/>
        <v>25</v>
      </c>
      <c r="E87" s="360">
        <f t="shared" si="7"/>
        <v>236</v>
      </c>
      <c r="F87" s="361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abSelected="1" workbookViewId="0">
      <selection activeCell="U48" sqref="U48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48" t="s">
        <v>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103</v>
      </c>
      <c r="B4" s="450" t="s">
        <v>16</v>
      </c>
      <c r="C4" s="450"/>
      <c r="D4" s="450"/>
      <c r="E4" s="450" t="s">
        <v>17</v>
      </c>
      <c r="F4" s="450"/>
      <c r="G4" s="450"/>
      <c r="H4" s="221" t="s">
        <v>14</v>
      </c>
      <c r="I4" s="450" t="s">
        <v>15</v>
      </c>
      <c r="J4" s="450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45609</v>
      </c>
      <c r="B6" s="4"/>
      <c r="C6" s="4"/>
      <c r="D6" s="4"/>
      <c r="E6" s="4"/>
      <c r="F6" s="4"/>
      <c r="G6" s="4"/>
      <c r="H6" s="4">
        <v>51</v>
      </c>
      <c r="I6" s="4"/>
      <c r="J6" s="4"/>
      <c r="K6" s="10"/>
    </row>
    <row r="7" spans="1:27" ht="15" customHeight="1" x14ac:dyDescent="0.3">
      <c r="A7" s="29">
        <v>45618</v>
      </c>
      <c r="B7" s="4"/>
      <c r="C7" s="4"/>
      <c r="D7" s="4"/>
      <c r="E7" s="4"/>
      <c r="F7" s="4"/>
      <c r="G7" s="4"/>
      <c r="H7" s="4">
        <v>1</v>
      </c>
      <c r="I7" s="4"/>
      <c r="J7" s="4"/>
      <c r="K7" s="10"/>
    </row>
    <row r="8" spans="1:27" ht="15" customHeight="1" x14ac:dyDescent="0.3">
      <c r="A8" s="29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2" t="s">
        <v>27</v>
      </c>
      <c r="B16" s="353">
        <f t="shared" ref="B16:K16" si="0">SUM(B6:B15)</f>
        <v>0</v>
      </c>
      <c r="C16" s="353">
        <f t="shared" si="0"/>
        <v>0</v>
      </c>
      <c r="D16" s="353">
        <f t="shared" si="0"/>
        <v>0</v>
      </c>
      <c r="E16" s="353">
        <f t="shared" si="0"/>
        <v>0</v>
      </c>
      <c r="F16" s="353">
        <f t="shared" si="0"/>
        <v>0</v>
      </c>
      <c r="G16" s="353">
        <f t="shared" si="0"/>
        <v>0</v>
      </c>
      <c r="H16" s="353">
        <f t="shared" si="0"/>
        <v>52</v>
      </c>
      <c r="I16" s="353">
        <f t="shared" si="0"/>
        <v>0</v>
      </c>
      <c r="J16" s="353">
        <f t="shared" si="0"/>
        <v>0</v>
      </c>
      <c r="K16" s="354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244</v>
      </c>
      <c r="C22" s="132">
        <v>393</v>
      </c>
      <c r="D22" s="132">
        <v>0</v>
      </c>
      <c r="E22" s="132">
        <v>6</v>
      </c>
      <c r="F22" s="132">
        <v>12</v>
      </c>
      <c r="G22" s="132">
        <v>1</v>
      </c>
      <c r="H22" s="132">
        <v>1074</v>
      </c>
      <c r="I22" s="132">
        <v>0</v>
      </c>
      <c r="J22" s="132">
        <v>1</v>
      </c>
      <c r="K22" s="44">
        <v>0</v>
      </c>
    </row>
    <row r="23" spans="1:11" x14ac:dyDescent="0.3">
      <c r="A23" s="78" t="s">
        <v>45</v>
      </c>
      <c r="B23" s="132">
        <v>706</v>
      </c>
      <c r="C23" s="132">
        <v>712</v>
      </c>
      <c r="D23" s="132">
        <v>0</v>
      </c>
      <c r="E23" s="132">
        <v>20</v>
      </c>
      <c r="F23" s="132">
        <v>26</v>
      </c>
      <c r="G23" s="132">
        <v>0</v>
      </c>
      <c r="H23" s="132">
        <v>944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310</v>
      </c>
      <c r="C24" s="132">
        <v>459</v>
      </c>
      <c r="D24" s="132">
        <v>16</v>
      </c>
      <c r="E24" s="132">
        <v>12</v>
      </c>
      <c r="F24" s="132">
        <v>18</v>
      </c>
      <c r="G24" s="132">
        <v>2</v>
      </c>
      <c r="H24" s="132">
        <v>80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470</v>
      </c>
      <c r="C25" s="132">
        <v>662</v>
      </c>
      <c r="D25" s="132">
        <v>5</v>
      </c>
      <c r="E25" s="132">
        <v>14</v>
      </c>
      <c r="F25" s="132">
        <v>29</v>
      </c>
      <c r="G25" s="132">
        <v>0</v>
      </c>
      <c r="H25" s="132">
        <v>142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2</v>
      </c>
      <c r="C26" s="132">
        <v>1</v>
      </c>
      <c r="D26" s="132">
        <v>0</v>
      </c>
      <c r="E26" s="132">
        <v>0</v>
      </c>
      <c r="F26" s="132">
        <v>0</v>
      </c>
      <c r="G26" s="132">
        <v>0</v>
      </c>
      <c r="H26" s="132">
        <v>170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52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1799</v>
      </c>
      <c r="C30" s="134">
        <f t="shared" si="1"/>
        <v>2345</v>
      </c>
      <c r="D30" s="134">
        <f t="shared" si="1"/>
        <v>21</v>
      </c>
      <c r="E30" s="134">
        <f t="shared" si="1"/>
        <v>55</v>
      </c>
      <c r="F30" s="134">
        <f t="shared" si="1"/>
        <v>90</v>
      </c>
      <c r="G30" s="134">
        <f t="shared" si="1"/>
        <v>3</v>
      </c>
      <c r="H30" s="134">
        <f t="shared" si="1"/>
        <v>3411</v>
      </c>
      <c r="I30" s="134">
        <f t="shared" si="1"/>
        <v>278</v>
      </c>
      <c r="J30" s="134">
        <f t="shared" si="1"/>
        <v>138</v>
      </c>
      <c r="K30" s="135">
        <f t="shared" si="1"/>
        <v>0</v>
      </c>
    </row>
    <row r="31" spans="1:11" x14ac:dyDescent="0.3">
      <c r="A31" s="364" t="s">
        <v>104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51" t="s">
        <v>39</v>
      </c>
      <c r="B34" s="452"/>
      <c r="C34" s="452"/>
      <c r="D34" s="452"/>
      <c r="E34" s="453"/>
      <c r="G34" s="451" t="s">
        <v>41</v>
      </c>
      <c r="H34" s="452"/>
      <c r="I34" s="452"/>
      <c r="J34" s="452"/>
      <c r="K34" s="453"/>
      <c r="M34" s="439" t="s">
        <v>96</v>
      </c>
      <c r="N34" s="440"/>
      <c r="O34" s="440"/>
      <c r="P34" s="440"/>
      <c r="Q34" s="440"/>
      <c r="R34" s="440"/>
      <c r="S34" s="441"/>
      <c r="U34" s="439" t="s">
        <v>42</v>
      </c>
      <c r="V34" s="440"/>
      <c r="W34" s="440"/>
      <c r="X34" s="440"/>
      <c r="Y34" s="440"/>
      <c r="Z34" s="440"/>
      <c r="AA34" s="441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34" t="s">
        <v>16</v>
      </c>
      <c r="O35" s="434"/>
      <c r="P35" s="434"/>
      <c r="Q35" s="434" t="s">
        <v>17</v>
      </c>
      <c r="R35" s="434"/>
      <c r="S35" s="435"/>
      <c r="U35" s="15" t="s">
        <v>0</v>
      </c>
      <c r="V35" s="434" t="s">
        <v>52</v>
      </c>
      <c r="W35" s="434"/>
      <c r="X35" s="434"/>
      <c r="Y35" s="442"/>
      <c r="Z35" s="443"/>
      <c r="AA35" s="444"/>
    </row>
    <row r="36" spans="1:27" ht="16.2" thickBot="1" x14ac:dyDescent="0.35">
      <c r="A36" s="29"/>
      <c r="B36" s="33"/>
      <c r="C36" s="33"/>
      <c r="D36" s="237"/>
      <c r="E36" s="142"/>
      <c r="G36" s="29">
        <v>45609</v>
      </c>
      <c r="H36" s="33">
        <v>30</v>
      </c>
      <c r="I36" s="365">
        <v>21</v>
      </c>
      <c r="J36" s="388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29">
        <v>45618</v>
      </c>
      <c r="H37" s="33">
        <v>1</v>
      </c>
      <c r="I37" s="366"/>
      <c r="J37" s="388"/>
      <c r="K37" s="310"/>
      <c r="M37" s="29"/>
      <c r="N37" s="4"/>
      <c r="O37" s="4"/>
      <c r="P37" s="4"/>
      <c r="Q37" s="286"/>
      <c r="R37" s="286"/>
      <c r="S37" s="287"/>
      <c r="U37" s="29">
        <v>45617</v>
      </c>
      <c r="V37" s="4">
        <v>227</v>
      </c>
      <c r="W37" s="4">
        <v>230</v>
      </c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29"/>
      <c r="H38" s="33"/>
      <c r="I38" s="366"/>
      <c r="J38" s="388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66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6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7"/>
      <c r="H41" s="154"/>
      <c r="I41" s="251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227</v>
      </c>
      <c r="W41" s="82">
        <f t="shared" si="2"/>
        <v>230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4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58"/>
      <c r="O44" s="358"/>
      <c r="P44" s="358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58"/>
      <c r="O45" s="358"/>
      <c r="P45" s="358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59"/>
      <c r="O46" s="359"/>
      <c r="P46" s="359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97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31</v>
      </c>
      <c r="I49" s="307">
        <f>SUM(I36:I48)</f>
        <v>21</v>
      </c>
      <c r="J49" s="307">
        <f>SUM(J36:J43)</f>
        <v>0</v>
      </c>
      <c r="K49" s="308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167</v>
      </c>
      <c r="C51" s="33">
        <v>109</v>
      </c>
      <c r="D51" s="33">
        <v>0</v>
      </c>
      <c r="E51" s="142"/>
      <c r="G51" s="160" t="s">
        <v>61</v>
      </c>
      <c r="H51" s="33">
        <v>249</v>
      </c>
      <c r="I51" s="33">
        <v>280</v>
      </c>
      <c r="J51" s="33">
        <v>0</v>
      </c>
      <c r="K51" s="178"/>
    </row>
    <row r="52" spans="1:11" x14ac:dyDescent="0.3">
      <c r="A52" s="145" t="s">
        <v>45</v>
      </c>
      <c r="B52" s="79">
        <v>374</v>
      </c>
      <c r="C52" s="79">
        <v>251</v>
      </c>
      <c r="D52" s="79">
        <v>0</v>
      </c>
      <c r="E52" s="142"/>
      <c r="G52" s="161" t="s">
        <v>63</v>
      </c>
      <c r="H52" s="79">
        <v>156</v>
      </c>
      <c r="I52" s="79">
        <v>305</v>
      </c>
      <c r="J52" s="79">
        <v>0</v>
      </c>
      <c r="K52" s="179"/>
    </row>
    <row r="53" spans="1:11" x14ac:dyDescent="0.3">
      <c r="A53" s="145" t="s">
        <v>64</v>
      </c>
      <c r="B53" s="79">
        <v>296</v>
      </c>
      <c r="C53" s="79">
        <v>338</v>
      </c>
      <c r="D53" s="79">
        <v>0</v>
      </c>
      <c r="E53" s="142"/>
      <c r="G53" s="161" t="s">
        <v>45</v>
      </c>
      <c r="H53" s="79">
        <v>41</v>
      </c>
      <c r="I53" s="79">
        <v>82</v>
      </c>
      <c r="J53" s="79">
        <v>0</v>
      </c>
      <c r="K53" s="179"/>
    </row>
    <row r="54" spans="1:11" x14ac:dyDescent="0.3">
      <c r="A54" s="145" t="s">
        <v>50</v>
      </c>
      <c r="B54" s="79">
        <v>442</v>
      </c>
      <c r="C54" s="79">
        <v>466</v>
      </c>
      <c r="D54" s="79">
        <v>0</v>
      </c>
      <c r="E54" s="142"/>
      <c r="G54" s="161" t="s">
        <v>64</v>
      </c>
      <c r="H54" s="79">
        <v>3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12</v>
      </c>
      <c r="I55" s="79">
        <v>9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63</v>
      </c>
      <c r="I56" s="79">
        <v>41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1279</v>
      </c>
      <c r="C58" s="148">
        <f>SUM(C50:C55)</f>
        <v>1164</v>
      </c>
      <c r="D58" s="148">
        <f>SUM(D50:D55)</f>
        <v>0</v>
      </c>
      <c r="E58" s="191">
        <f>D58/(B58+C58)</f>
        <v>0</v>
      </c>
      <c r="F58" s="61"/>
      <c r="G58" s="161" t="s">
        <v>75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611</v>
      </c>
      <c r="I59" s="148">
        <f t="shared" ref="I59:J59" si="4">SUM(I50:I58)</f>
        <v>822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36" t="s">
        <v>23</v>
      </c>
      <c r="F62" s="437"/>
      <c r="G62" s="438"/>
      <c r="I62" s="445" t="s">
        <v>111</v>
      </c>
      <c r="J62" s="446"/>
      <c r="K62" s="447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  <c r="I63" s="22" t="s">
        <v>0</v>
      </c>
      <c r="J63" s="7" t="s">
        <v>9</v>
      </c>
      <c r="K63" s="368" t="s">
        <v>13</v>
      </c>
    </row>
    <row r="64" spans="1:11" x14ac:dyDescent="0.3">
      <c r="A64" s="291"/>
      <c r="B64" s="271"/>
      <c r="C64" s="273"/>
      <c r="D64" s="25"/>
      <c r="E64" s="29"/>
      <c r="F64" s="250"/>
      <c r="G64" s="248"/>
      <c r="I64" s="29"/>
      <c r="J64" s="276"/>
      <c r="K64" s="17"/>
    </row>
    <row r="65" spans="1:11" x14ac:dyDescent="0.3">
      <c r="A65" s="291"/>
      <c r="B65" s="271"/>
      <c r="C65" s="273"/>
      <c r="D65" s="25"/>
      <c r="E65" s="30"/>
      <c r="F65" s="252"/>
      <c r="G65" s="253"/>
      <c r="I65" s="29"/>
      <c r="J65" s="375"/>
      <c r="K65" s="10"/>
    </row>
    <row r="66" spans="1:11" x14ac:dyDescent="0.3">
      <c r="A66" s="291"/>
      <c r="B66" s="271"/>
      <c r="C66" s="272"/>
      <c r="D66" s="25"/>
      <c r="E66" s="254"/>
      <c r="F66" s="252"/>
      <c r="G66" s="10"/>
      <c r="I66" s="29"/>
      <c r="J66" s="369"/>
      <c r="K66" s="10"/>
    </row>
    <row r="67" spans="1:11" x14ac:dyDescent="0.3">
      <c r="A67" s="291"/>
      <c r="B67" s="271"/>
      <c r="C67" s="272"/>
      <c r="D67" s="9"/>
      <c r="E67" s="256"/>
      <c r="F67" s="259"/>
      <c r="G67" s="251"/>
      <c r="I67" s="29"/>
      <c r="J67" s="369"/>
      <c r="K67" s="10"/>
    </row>
    <row r="68" spans="1:11" x14ac:dyDescent="0.3">
      <c r="A68" s="291"/>
      <c r="B68" s="271"/>
      <c r="C68" s="272"/>
      <c r="E68" s="256"/>
      <c r="F68" s="257"/>
      <c r="G68" s="251"/>
      <c r="I68" s="29"/>
      <c r="J68" s="369"/>
      <c r="K68" s="10"/>
    </row>
    <row r="69" spans="1:11" x14ac:dyDescent="0.3">
      <c r="A69" s="29"/>
      <c r="B69" s="271"/>
      <c r="C69" s="272"/>
      <c r="E69" s="258"/>
      <c r="F69" s="259"/>
      <c r="G69" s="34"/>
      <c r="I69" s="29"/>
      <c r="J69" s="369"/>
      <c r="K69" s="10"/>
    </row>
    <row r="70" spans="1:11" x14ac:dyDescent="0.3">
      <c r="A70" s="30"/>
      <c r="B70" s="271"/>
      <c r="C70" s="272"/>
      <c r="E70" s="258"/>
      <c r="F70" s="259"/>
      <c r="G70" s="34"/>
      <c r="I70" s="29"/>
      <c r="J70" s="370"/>
      <c r="K70" s="17"/>
    </row>
    <row r="71" spans="1:11" ht="15" thickBot="1" x14ac:dyDescent="0.35">
      <c r="A71" s="291"/>
      <c r="B71" s="271"/>
      <c r="C71" s="272"/>
      <c r="E71" s="258"/>
      <c r="F71" s="259"/>
      <c r="G71" s="34"/>
      <c r="I71" s="244"/>
      <c r="J71" s="371"/>
      <c r="K71" s="11"/>
    </row>
    <row r="72" spans="1:11" ht="15" thickBot="1" x14ac:dyDescent="0.35">
      <c r="A72" s="29"/>
      <c r="B72" s="250"/>
      <c r="C72" s="10"/>
      <c r="E72" s="29"/>
      <c r="F72" s="250"/>
      <c r="G72" s="248"/>
      <c r="I72" s="372" t="s">
        <v>28</v>
      </c>
      <c r="J72" s="373"/>
      <c r="K72" s="354">
        <f>SUM(K64:K71)</f>
        <v>0</v>
      </c>
    </row>
    <row r="73" spans="1:11" ht="15" thickBot="1" x14ac:dyDescent="0.35">
      <c r="A73" s="244"/>
      <c r="B73" s="250"/>
      <c r="C73" s="17"/>
      <c r="E73" s="30"/>
      <c r="F73" s="252"/>
      <c r="G73" s="253"/>
      <c r="I73" s="75" t="s">
        <v>113</v>
      </c>
      <c r="J73" s="374"/>
      <c r="K73" s="138">
        <v>600</v>
      </c>
    </row>
    <row r="74" spans="1:11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  <c r="I74" s="62" t="s">
        <v>50</v>
      </c>
      <c r="J74" s="43"/>
      <c r="K74" s="44">
        <v>200</v>
      </c>
    </row>
    <row r="75" spans="1:11" ht="15" thickBot="1" x14ac:dyDescent="0.35">
      <c r="A75" s="39" t="s">
        <v>61</v>
      </c>
      <c r="B75" s="204"/>
      <c r="C75" s="32">
        <v>8</v>
      </c>
      <c r="E75" s="256"/>
      <c r="F75" s="255"/>
      <c r="G75" s="251"/>
      <c r="I75" s="389" t="s">
        <v>92</v>
      </c>
      <c r="J75" s="390"/>
      <c r="K75" s="391">
        <f>SUM(K73:K74)</f>
        <v>800</v>
      </c>
    </row>
    <row r="76" spans="1:11" x14ac:dyDescent="0.3">
      <c r="A76" s="39" t="s">
        <v>63</v>
      </c>
      <c r="B76" s="40"/>
      <c r="C76" s="32">
        <v>19</v>
      </c>
      <c r="E76" s="29"/>
      <c r="F76" s="250"/>
      <c r="G76" s="248"/>
    </row>
    <row r="77" spans="1:11" ht="15" thickBot="1" x14ac:dyDescent="0.35">
      <c r="A77" s="62" t="s">
        <v>45</v>
      </c>
      <c r="B77" s="43"/>
      <c r="C77" s="44">
        <v>46</v>
      </c>
      <c r="E77" s="244"/>
      <c r="F77" s="263"/>
      <c r="G77" s="264"/>
    </row>
    <row r="78" spans="1:11" ht="15" thickBot="1" x14ac:dyDescent="0.35">
      <c r="A78" s="42" t="s">
        <v>64</v>
      </c>
      <c r="B78" s="43"/>
      <c r="C78" s="44">
        <v>30</v>
      </c>
      <c r="E78" s="205" t="s">
        <v>28</v>
      </c>
      <c r="F78" s="266"/>
      <c r="G78" s="265">
        <f>SUM(G64:G77)</f>
        <v>0</v>
      </c>
    </row>
    <row r="79" spans="1:11" x14ac:dyDescent="0.3">
      <c r="A79" s="42" t="s">
        <v>50</v>
      </c>
      <c r="B79" s="43"/>
      <c r="C79" s="44">
        <v>43</v>
      </c>
      <c r="E79" s="249" t="s">
        <v>102</v>
      </c>
      <c r="F79" s="204"/>
      <c r="G79" s="32">
        <v>3</v>
      </c>
    </row>
    <row r="80" spans="1:11" ht="15" thickBot="1" x14ac:dyDescent="0.35">
      <c r="A80" s="162" t="s">
        <v>51</v>
      </c>
      <c r="B80" s="163"/>
      <c r="C80" s="164">
        <v>0</v>
      </c>
      <c r="E80" s="249" t="s">
        <v>79</v>
      </c>
      <c r="F80" s="204"/>
      <c r="G80" s="32">
        <v>14</v>
      </c>
    </row>
    <row r="81" spans="1:7" ht="15" thickBot="1" x14ac:dyDescent="0.35">
      <c r="A81" s="214" t="s">
        <v>62</v>
      </c>
      <c r="B81" s="219"/>
      <c r="C81" s="220">
        <f>SUM(C75:C80)</f>
        <v>146</v>
      </c>
      <c r="E81" s="78" t="s">
        <v>57</v>
      </c>
      <c r="F81" s="43"/>
      <c r="G81" s="44">
        <v>132</v>
      </c>
    </row>
    <row r="82" spans="1:7" x14ac:dyDescent="0.3">
      <c r="E82" s="62" t="s">
        <v>59</v>
      </c>
      <c r="F82" s="43"/>
      <c r="G82" s="44">
        <v>218</v>
      </c>
    </row>
    <row r="83" spans="1:7" x14ac:dyDescent="0.3">
      <c r="E83" s="42" t="s">
        <v>61</v>
      </c>
      <c r="F83" s="43"/>
      <c r="G83" s="44">
        <v>48</v>
      </c>
    </row>
    <row r="84" spans="1:7" x14ac:dyDescent="0.3">
      <c r="E84" s="42" t="s">
        <v>63</v>
      </c>
      <c r="F84" s="43"/>
      <c r="G84" s="44">
        <v>1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62</v>
      </c>
      <c r="F86" s="246"/>
      <c r="G86" s="233">
        <f>SUM(G79:G85)</f>
        <v>416</v>
      </c>
    </row>
  </sheetData>
  <mergeCells count="14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I62:K62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>
      <selection activeCell="N13" sqref="N13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54" t="s">
        <v>36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50" t="s">
        <v>16</v>
      </c>
      <c r="C4" s="450"/>
      <c r="D4" s="450"/>
      <c r="E4" s="450" t="s">
        <v>83</v>
      </c>
      <c r="F4" s="450"/>
      <c r="G4" s="450"/>
      <c r="H4" s="221" t="s">
        <v>14</v>
      </c>
      <c r="I4" s="130" t="s">
        <v>30</v>
      </c>
    </row>
    <row r="5" spans="1:22" ht="15" thickBot="1" x14ac:dyDescent="0.35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59" t="s">
        <v>121</v>
      </c>
      <c r="B6" s="460"/>
      <c r="C6" s="460"/>
      <c r="D6" s="460"/>
      <c r="E6" s="460"/>
      <c r="F6" s="460"/>
      <c r="G6" s="460"/>
      <c r="H6" s="460"/>
      <c r="I6" s="461"/>
    </row>
    <row r="7" spans="1:22" x14ac:dyDescent="0.3">
      <c r="A7" s="462"/>
      <c r="B7" s="463"/>
      <c r="C7" s="463"/>
      <c r="D7" s="463"/>
      <c r="E7" s="463"/>
      <c r="F7" s="463"/>
      <c r="G7" s="463"/>
      <c r="H7" s="463"/>
      <c r="I7" s="464"/>
    </row>
    <row r="8" spans="1:22" x14ac:dyDescent="0.3">
      <c r="A8" s="15"/>
      <c r="B8" s="4"/>
      <c r="C8" s="4"/>
      <c r="D8" s="4"/>
      <c r="E8" s="4"/>
      <c r="F8" s="4"/>
      <c r="G8" s="4"/>
      <c r="H8" s="4"/>
      <c r="I8" s="284"/>
    </row>
    <row r="9" spans="1:22" x14ac:dyDescent="0.3">
      <c r="A9" s="15"/>
      <c r="B9" s="4"/>
      <c r="C9" s="4"/>
      <c r="D9" s="4"/>
      <c r="E9" s="4"/>
      <c r="F9" s="4"/>
      <c r="G9" s="4"/>
      <c r="H9" s="4"/>
      <c r="I9" s="284"/>
    </row>
    <row r="10" spans="1:22" x14ac:dyDescent="0.3">
      <c r="A10" s="15"/>
      <c r="B10" s="4"/>
      <c r="C10" s="4"/>
      <c r="D10" s="4"/>
      <c r="E10" s="4"/>
      <c r="F10" s="4"/>
      <c r="G10" s="4"/>
      <c r="H10" s="4"/>
      <c r="I10" s="284"/>
    </row>
    <row r="11" spans="1:22" x14ac:dyDescent="0.3">
      <c r="A11" s="15"/>
      <c r="B11" s="4"/>
      <c r="C11" s="4"/>
      <c r="D11" s="4"/>
      <c r="E11" s="4"/>
      <c r="F11" s="4"/>
      <c r="G11" s="4"/>
      <c r="H11" s="4"/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2" t="s">
        <v>27</v>
      </c>
      <c r="B15" s="353">
        <f t="shared" ref="B15:I15" si="0">SUM(B6:B14)</f>
        <v>0</v>
      </c>
      <c r="C15" s="353">
        <f t="shared" si="0"/>
        <v>0</v>
      </c>
      <c r="D15" s="353">
        <f t="shared" si="0"/>
        <v>0</v>
      </c>
      <c r="E15" s="353">
        <f t="shared" si="0"/>
        <v>0</v>
      </c>
      <c r="F15" s="353">
        <f t="shared" si="0"/>
        <v>0</v>
      </c>
      <c r="G15" s="353">
        <f t="shared" si="0"/>
        <v>0</v>
      </c>
      <c r="H15" s="353">
        <f t="shared" si="0"/>
        <v>0</v>
      </c>
      <c r="I15" s="354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>
        <v>239</v>
      </c>
      <c r="C17" s="132">
        <v>200</v>
      </c>
      <c r="D17" s="132">
        <v>0</v>
      </c>
      <c r="E17" s="132">
        <v>32</v>
      </c>
      <c r="F17" s="132">
        <v>37</v>
      </c>
      <c r="G17" s="132">
        <v>0</v>
      </c>
      <c r="H17" s="132">
        <v>648</v>
      </c>
      <c r="I17" s="44">
        <v>0</v>
      </c>
    </row>
    <row r="18" spans="1:13" x14ac:dyDescent="0.3">
      <c r="A18" s="78" t="s">
        <v>64</v>
      </c>
      <c r="B18" s="132">
        <v>32</v>
      </c>
      <c r="C18" s="132">
        <v>21</v>
      </c>
      <c r="D18" s="132">
        <v>0</v>
      </c>
      <c r="E18" s="132">
        <v>7</v>
      </c>
      <c r="F18" s="132">
        <v>14</v>
      </c>
      <c r="G18" s="132">
        <v>0</v>
      </c>
      <c r="H18" s="132">
        <v>298</v>
      </c>
      <c r="I18" s="44">
        <v>0</v>
      </c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8" t="s">
        <v>31</v>
      </c>
      <c r="B20" s="232">
        <f>SUM(B16:B19)</f>
        <v>791</v>
      </c>
      <c r="C20" s="232">
        <f t="shared" ref="C20:I20" si="1">SUM(C16:C19)</f>
        <v>744</v>
      </c>
      <c r="D20" s="232">
        <f t="shared" si="1"/>
        <v>0</v>
      </c>
      <c r="E20" s="232">
        <f t="shared" si="1"/>
        <v>68</v>
      </c>
      <c r="F20" s="232">
        <f t="shared" si="1"/>
        <v>84</v>
      </c>
      <c r="G20" s="232">
        <f t="shared" si="1"/>
        <v>0</v>
      </c>
      <c r="H20" s="232">
        <f t="shared" si="1"/>
        <v>1309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107</v>
      </c>
    </row>
    <row r="24" spans="1:13" x14ac:dyDescent="0.3">
      <c r="A24" s="439" t="s">
        <v>39</v>
      </c>
      <c r="B24" s="440"/>
      <c r="C24" s="440"/>
      <c r="D24" s="440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/>
      <c r="B26" s="33"/>
      <c r="C26" s="33"/>
      <c r="D26" s="149"/>
      <c r="E26" s="150"/>
      <c r="G26" s="439" t="s">
        <v>40</v>
      </c>
      <c r="H26" s="440"/>
      <c r="I26" s="440"/>
      <c r="J26" s="440"/>
      <c r="K26" s="440"/>
      <c r="L26" s="440"/>
      <c r="M26" s="441"/>
    </row>
    <row r="27" spans="1:13" x14ac:dyDescent="0.3">
      <c r="A27" s="16"/>
      <c r="B27" s="79"/>
      <c r="C27" s="269"/>
      <c r="D27" s="149"/>
      <c r="E27" s="150"/>
      <c r="G27" s="15" t="s">
        <v>0</v>
      </c>
      <c r="H27" s="434" t="s">
        <v>16</v>
      </c>
      <c r="I27" s="434"/>
      <c r="J27" s="434"/>
      <c r="K27" s="434" t="s">
        <v>17</v>
      </c>
      <c r="L27" s="434"/>
      <c r="M27" s="435"/>
    </row>
    <row r="28" spans="1:13" x14ac:dyDescent="0.3">
      <c r="A28" s="16"/>
      <c r="B28" s="79"/>
      <c r="C28" s="269"/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/>
      <c r="B29" s="79"/>
      <c r="C29" s="269"/>
      <c r="D29" s="149"/>
      <c r="E29" s="150"/>
      <c r="G29" s="29"/>
      <c r="H29" s="4"/>
      <c r="I29" s="4"/>
      <c r="J29" s="4"/>
      <c r="K29" s="4"/>
      <c r="L29" s="4"/>
      <c r="M29" s="10"/>
    </row>
    <row r="30" spans="1:13" x14ac:dyDescent="0.3">
      <c r="A30" s="16"/>
      <c r="B30" s="79"/>
      <c r="C30" s="269"/>
      <c r="D30" s="149"/>
      <c r="E30" s="150"/>
      <c r="G30" s="29"/>
      <c r="H30" s="4"/>
      <c r="I30" s="4"/>
      <c r="J30" s="4"/>
      <c r="K30" s="4"/>
      <c r="L30" s="4"/>
      <c r="M30" s="10"/>
    </row>
    <row r="31" spans="1:13" x14ac:dyDescent="0.3">
      <c r="A31" s="16"/>
      <c r="B31" s="79"/>
      <c r="C31" s="269"/>
      <c r="D31" s="149"/>
      <c r="E31" s="150"/>
      <c r="G31" s="29"/>
      <c r="H31" s="4"/>
      <c r="I31" s="4"/>
      <c r="J31" s="4"/>
      <c r="K31" s="4"/>
      <c r="L31" s="4"/>
      <c r="M31" s="10"/>
    </row>
    <row r="32" spans="1:13" ht="15" thickBot="1" x14ac:dyDescent="0.35">
      <c r="A32" s="16"/>
      <c r="B32" s="149"/>
      <c r="C32" s="149"/>
      <c r="D32" s="149"/>
      <c r="E32" s="150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0</v>
      </c>
      <c r="C33" s="35">
        <f t="shared" ref="C33:D33" si="2">SUM(C26:C32)</f>
        <v>0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>
        <v>271</v>
      </c>
      <c r="C35" s="132">
        <v>237</v>
      </c>
      <c r="D35" s="132">
        <v>0</v>
      </c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>
        <v>39</v>
      </c>
      <c r="C36" s="132">
        <v>35</v>
      </c>
      <c r="D36" s="132">
        <v>0</v>
      </c>
      <c r="E36" s="178"/>
      <c r="G36" s="81" t="s">
        <v>70</v>
      </c>
      <c r="H36" s="82">
        <f t="shared" ref="H36:M36" si="3">SUM(H28:H35)</f>
        <v>0</v>
      </c>
      <c r="I36" s="82">
        <f t="shared" si="3"/>
        <v>0</v>
      </c>
      <c r="J36" s="82">
        <f t="shared" si="3"/>
        <v>0</v>
      </c>
      <c r="K36" s="82">
        <f t="shared" si="3"/>
        <v>0</v>
      </c>
      <c r="L36" s="82">
        <f t="shared" si="3"/>
        <v>0</v>
      </c>
      <c r="M36" s="82">
        <f t="shared" si="3"/>
        <v>0</v>
      </c>
    </row>
    <row r="37" spans="1:13" ht="15" thickBot="1" x14ac:dyDescent="0.35">
      <c r="A37" s="78" t="s">
        <v>50</v>
      </c>
      <c r="B37" s="132">
        <v>0</v>
      </c>
      <c r="C37" s="132">
        <v>0</v>
      </c>
      <c r="D37" s="132">
        <v>0</v>
      </c>
      <c r="E37" s="178"/>
      <c r="G37" s="81" t="s">
        <v>120</v>
      </c>
      <c r="H37" s="82">
        <v>576</v>
      </c>
      <c r="I37" s="82">
        <v>560</v>
      </c>
      <c r="J37" s="82">
        <v>0</v>
      </c>
      <c r="K37" s="82">
        <v>68</v>
      </c>
      <c r="L37" s="82">
        <v>84</v>
      </c>
      <c r="M37" s="82">
        <v>0</v>
      </c>
    </row>
    <row r="38" spans="1:13" ht="15" thickBot="1" x14ac:dyDescent="0.35">
      <c r="A38" s="133" t="s">
        <v>31</v>
      </c>
      <c r="B38" s="134">
        <f>SUM(B34:B37)</f>
        <v>859</v>
      </c>
      <c r="C38" s="134">
        <f t="shared" ref="C38:D38" si="4">SUM(C34:C37)</f>
        <v>828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56" t="s">
        <v>47</v>
      </c>
      <c r="H40" s="457"/>
      <c r="I40" s="457"/>
      <c r="J40" s="458"/>
      <c r="L40" s="456" t="s">
        <v>48</v>
      </c>
      <c r="M40" s="458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36" t="s">
        <v>46</v>
      </c>
      <c r="B42" s="437"/>
      <c r="C42" s="437"/>
      <c r="D42" s="438"/>
      <c r="E42" s="8"/>
      <c r="G42" s="15"/>
      <c r="H42" s="3"/>
      <c r="I42" s="4"/>
      <c r="J42" s="10"/>
      <c r="K42" s="9"/>
      <c r="L42" s="355"/>
      <c r="M42" s="10"/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/>
      <c r="M43" s="10"/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/>
      <c r="M44" s="10"/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/>
      <c r="M45" s="10"/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/>
      <c r="M46" s="10"/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/>
      <c r="M47" s="10"/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0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>
        <v>388</v>
      </c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>
        <v>555</v>
      </c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1306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</row>
    <row r="57" spans="1:13" x14ac:dyDescent="0.3">
      <c r="A57" s="436" t="s">
        <v>49</v>
      </c>
      <c r="B57" s="437"/>
      <c r="C57" s="437"/>
      <c r="D57" s="438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2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P49"/>
  <sheetViews>
    <sheetView topLeftCell="A12" workbookViewId="0">
      <selection activeCell="Q11" sqref="Q11"/>
    </sheetView>
  </sheetViews>
  <sheetFormatPr defaultRowHeight="14.4" x14ac:dyDescent="0.3"/>
  <cols>
    <col min="1" max="1" width="10.88671875" bestFit="1" customWidth="1"/>
    <col min="2" max="4" width="8.88671875" style="143"/>
    <col min="6" max="6" width="12" bestFit="1" customWidth="1"/>
    <col min="7" max="7" width="22.88671875" style="143" customWidth="1"/>
    <col min="9" max="9" width="6.88671875" customWidth="1"/>
    <col min="10" max="10" width="18" bestFit="1" customWidth="1"/>
    <col min="11" max="15" width="8.88671875" style="143"/>
  </cols>
  <sheetData>
    <row r="1" spans="1:12" ht="15" customHeight="1" thickBot="1" x14ac:dyDescent="0.35">
      <c r="A1" s="475" t="s">
        <v>112</v>
      </c>
      <c r="B1" s="476"/>
      <c r="C1" s="476"/>
      <c r="D1" s="477"/>
      <c r="E1" s="376"/>
      <c r="F1" s="478" t="s">
        <v>105</v>
      </c>
      <c r="G1" s="479"/>
      <c r="H1" s="377"/>
      <c r="J1" s="480" t="s">
        <v>106</v>
      </c>
      <c r="K1" s="481"/>
      <c r="L1" s="482"/>
    </row>
    <row r="2" spans="1:12" ht="14.4" customHeight="1" thickBot="1" x14ac:dyDescent="0.35">
      <c r="A2" s="378" t="s">
        <v>0</v>
      </c>
      <c r="B2" s="483" t="s">
        <v>16</v>
      </c>
      <c r="C2" s="484"/>
      <c r="D2" s="485"/>
      <c r="F2" s="379" t="s">
        <v>0</v>
      </c>
      <c r="G2" s="398"/>
      <c r="H2" s="377"/>
      <c r="J2" s="380" t="s">
        <v>114</v>
      </c>
      <c r="K2" s="486">
        <v>604</v>
      </c>
      <c r="L2" s="487"/>
    </row>
    <row r="3" spans="1:12" ht="15" thickBot="1" x14ac:dyDescent="0.35">
      <c r="A3" s="380"/>
      <c r="B3" s="394" t="s">
        <v>3</v>
      </c>
      <c r="C3" s="394" t="s">
        <v>4</v>
      </c>
      <c r="D3" s="394" t="s">
        <v>5</v>
      </c>
      <c r="F3" s="380"/>
      <c r="G3" s="399"/>
      <c r="J3" s="381" t="s">
        <v>115</v>
      </c>
      <c r="K3" s="473">
        <v>788</v>
      </c>
      <c r="L3" s="474"/>
    </row>
    <row r="4" spans="1:12" ht="15" thickBot="1" x14ac:dyDescent="0.35">
      <c r="A4" s="382">
        <v>45536</v>
      </c>
      <c r="B4" s="392"/>
      <c r="C4" s="392"/>
      <c r="D4" s="392"/>
      <c r="F4" s="382">
        <v>45536</v>
      </c>
      <c r="G4" s="400">
        <v>10</v>
      </c>
      <c r="J4" s="383" t="s">
        <v>116</v>
      </c>
      <c r="K4" s="465">
        <v>466</v>
      </c>
      <c r="L4" s="466"/>
    </row>
    <row r="5" spans="1:12" ht="15" thickBot="1" x14ac:dyDescent="0.35">
      <c r="A5" s="382">
        <v>45537</v>
      </c>
      <c r="B5" s="392"/>
      <c r="C5" s="392"/>
      <c r="D5" s="392"/>
      <c r="F5" s="382">
        <v>45537</v>
      </c>
      <c r="G5" s="400">
        <v>0</v>
      </c>
      <c r="J5" s="383" t="s">
        <v>118</v>
      </c>
      <c r="K5" s="465">
        <v>355</v>
      </c>
      <c r="L5" s="466"/>
    </row>
    <row r="6" spans="1:12" ht="15" thickBot="1" x14ac:dyDescent="0.35">
      <c r="A6" s="382">
        <v>45538</v>
      </c>
      <c r="B6" s="392">
        <v>20</v>
      </c>
      <c r="C6" s="392">
        <v>60</v>
      </c>
      <c r="D6" s="392">
        <v>3</v>
      </c>
      <c r="F6" s="382">
        <v>45538</v>
      </c>
      <c r="G6" s="400">
        <v>12</v>
      </c>
      <c r="J6" s="383" t="s">
        <v>91</v>
      </c>
      <c r="K6" s="465">
        <f>SUM(K2:L5)</f>
        <v>2213</v>
      </c>
      <c r="L6" s="466"/>
    </row>
    <row r="7" spans="1:12" ht="15" thickBot="1" x14ac:dyDescent="0.35">
      <c r="A7" s="382">
        <v>45539</v>
      </c>
      <c r="B7" s="392"/>
      <c r="C7" s="392"/>
      <c r="D7" s="392"/>
      <c r="F7" s="382">
        <v>45539</v>
      </c>
      <c r="G7" s="400">
        <v>0</v>
      </c>
    </row>
    <row r="8" spans="1:12" ht="15" thickBot="1" x14ac:dyDescent="0.35">
      <c r="A8" s="382">
        <v>45540</v>
      </c>
      <c r="B8" s="392"/>
      <c r="C8" s="392"/>
      <c r="D8" s="392"/>
      <c r="F8" s="382">
        <v>45540</v>
      </c>
      <c r="G8" s="400">
        <v>7</v>
      </c>
    </row>
    <row r="9" spans="1:12" ht="15" thickBot="1" x14ac:dyDescent="0.35">
      <c r="A9" s="382">
        <v>45541</v>
      </c>
      <c r="B9" s="392"/>
      <c r="C9" s="392"/>
      <c r="D9" s="392"/>
      <c r="F9" s="382">
        <v>45541</v>
      </c>
      <c r="G9" s="400">
        <v>4</v>
      </c>
    </row>
    <row r="10" spans="1:12" ht="15" thickBot="1" x14ac:dyDescent="0.35">
      <c r="A10" s="382">
        <v>45542</v>
      </c>
      <c r="B10" s="392"/>
      <c r="C10" s="392"/>
      <c r="D10" s="392"/>
      <c r="F10" s="382">
        <v>45542</v>
      </c>
      <c r="G10" s="400">
        <v>0</v>
      </c>
    </row>
    <row r="11" spans="1:12" ht="15" thickBot="1" x14ac:dyDescent="0.35">
      <c r="A11" s="382">
        <v>45543</v>
      </c>
      <c r="B11" s="392"/>
      <c r="C11" s="392"/>
      <c r="D11" s="392"/>
      <c r="F11" s="382">
        <v>45543</v>
      </c>
      <c r="G11" s="400">
        <v>3</v>
      </c>
    </row>
    <row r="12" spans="1:12" ht="15" thickBot="1" x14ac:dyDescent="0.35">
      <c r="A12" s="382">
        <v>45544</v>
      </c>
      <c r="B12" s="392">
        <v>14</v>
      </c>
      <c r="C12" s="392">
        <v>5</v>
      </c>
      <c r="D12" s="392">
        <v>0</v>
      </c>
      <c r="F12" s="382">
        <v>45544</v>
      </c>
      <c r="G12" s="400">
        <v>6</v>
      </c>
    </row>
    <row r="13" spans="1:12" ht="15" thickBot="1" x14ac:dyDescent="0.35">
      <c r="A13" s="382">
        <v>45545</v>
      </c>
      <c r="B13" s="392">
        <v>1</v>
      </c>
      <c r="C13" s="392">
        <v>4</v>
      </c>
      <c r="D13" s="392"/>
      <c r="F13" s="382">
        <v>45545</v>
      </c>
      <c r="G13" s="400">
        <v>2</v>
      </c>
    </row>
    <row r="14" spans="1:12" ht="15" thickBot="1" x14ac:dyDescent="0.35">
      <c r="A14" s="382">
        <v>45546</v>
      </c>
      <c r="B14" s="392">
        <v>5</v>
      </c>
      <c r="C14" s="392">
        <v>9</v>
      </c>
      <c r="D14" s="392"/>
      <c r="F14" s="382">
        <v>45546</v>
      </c>
      <c r="G14" s="400">
        <v>7</v>
      </c>
    </row>
    <row r="15" spans="1:12" ht="15" thickBot="1" x14ac:dyDescent="0.35">
      <c r="A15" s="382">
        <v>45547</v>
      </c>
      <c r="B15" s="392">
        <v>8</v>
      </c>
      <c r="C15" s="392">
        <v>17</v>
      </c>
      <c r="D15" s="392"/>
      <c r="F15" s="382">
        <v>45547</v>
      </c>
      <c r="G15" s="400">
        <v>8</v>
      </c>
    </row>
    <row r="16" spans="1:12" ht="15" thickBot="1" x14ac:dyDescent="0.35">
      <c r="A16" s="382">
        <v>45548</v>
      </c>
      <c r="B16" s="392">
        <v>11</v>
      </c>
      <c r="C16" s="392">
        <v>17</v>
      </c>
      <c r="D16" s="392"/>
      <c r="F16" s="382">
        <v>45548</v>
      </c>
      <c r="G16" s="400">
        <v>10</v>
      </c>
    </row>
    <row r="17" spans="1:16" ht="15" thickBot="1" x14ac:dyDescent="0.35">
      <c r="A17" s="382">
        <v>45549</v>
      </c>
      <c r="B17" s="408"/>
      <c r="C17" s="408"/>
      <c r="D17" s="408"/>
      <c r="F17" s="382">
        <v>45549</v>
      </c>
      <c r="G17" s="400"/>
    </row>
    <row r="18" spans="1:16" ht="15" thickBot="1" x14ac:dyDescent="0.35">
      <c r="A18" s="382">
        <v>45550</v>
      </c>
      <c r="B18" s="392">
        <v>2</v>
      </c>
      <c r="C18" s="392">
        <v>9</v>
      </c>
      <c r="D18" s="392"/>
      <c r="F18" s="382">
        <v>45550</v>
      </c>
      <c r="G18" s="400">
        <v>10</v>
      </c>
    </row>
    <row r="19" spans="1:16" ht="15" thickBot="1" x14ac:dyDescent="0.35">
      <c r="A19" s="382">
        <v>45551</v>
      </c>
      <c r="B19" s="392">
        <v>9</v>
      </c>
      <c r="C19" s="392">
        <v>14</v>
      </c>
      <c r="D19" s="392"/>
      <c r="F19" s="382">
        <v>45551</v>
      </c>
      <c r="G19" s="400">
        <v>9</v>
      </c>
      <c r="J19" s="467" t="s">
        <v>119</v>
      </c>
      <c r="K19" s="468"/>
      <c r="L19" s="468"/>
      <c r="M19" s="468"/>
      <c r="N19" s="468"/>
      <c r="O19" s="468"/>
      <c r="P19" s="469"/>
    </row>
    <row r="20" spans="1:16" ht="15" thickBot="1" x14ac:dyDescent="0.35">
      <c r="A20" s="382">
        <v>45552</v>
      </c>
      <c r="B20" s="392">
        <v>3</v>
      </c>
      <c r="C20" s="392">
        <v>7</v>
      </c>
      <c r="D20" s="392"/>
      <c r="F20" s="382">
        <v>45552</v>
      </c>
      <c r="G20" s="400">
        <v>5</v>
      </c>
      <c r="J20" s="470" t="s">
        <v>16</v>
      </c>
      <c r="K20" s="471"/>
      <c r="L20" s="471"/>
      <c r="M20" s="472"/>
      <c r="N20" s="470" t="s">
        <v>17</v>
      </c>
      <c r="O20" s="471"/>
      <c r="P20" s="472"/>
    </row>
    <row r="21" spans="1:16" ht="15" thickBot="1" x14ac:dyDescent="0.35">
      <c r="A21" s="382">
        <v>45553</v>
      </c>
      <c r="B21" s="392">
        <v>1</v>
      </c>
      <c r="C21" s="392">
        <v>13</v>
      </c>
      <c r="D21" s="392"/>
      <c r="F21" s="382">
        <v>45553</v>
      </c>
      <c r="G21" s="400">
        <v>5</v>
      </c>
      <c r="J21" s="402" t="s">
        <v>0</v>
      </c>
      <c r="K21" s="410" t="s">
        <v>3</v>
      </c>
      <c r="L21" s="410" t="s">
        <v>4</v>
      </c>
      <c r="M21" s="411" t="s">
        <v>5</v>
      </c>
      <c r="N21" s="412" t="s">
        <v>3</v>
      </c>
      <c r="O21" s="410" t="s">
        <v>4</v>
      </c>
      <c r="P21" s="403" t="s">
        <v>5</v>
      </c>
    </row>
    <row r="22" spans="1:16" ht="15" thickBot="1" x14ac:dyDescent="0.35">
      <c r="A22" s="382">
        <v>45554</v>
      </c>
      <c r="B22" s="392">
        <v>9</v>
      </c>
      <c r="C22" s="392">
        <v>14</v>
      </c>
      <c r="D22" s="392"/>
      <c r="F22" s="382">
        <v>45554</v>
      </c>
      <c r="G22" s="400">
        <v>9</v>
      </c>
      <c r="J22" s="404">
        <v>45551</v>
      </c>
      <c r="K22" s="173">
        <v>35</v>
      </c>
      <c r="L22" s="173">
        <v>54</v>
      </c>
      <c r="M22" s="174"/>
      <c r="N22" s="405"/>
      <c r="O22" s="173"/>
      <c r="P22" s="174"/>
    </row>
    <row r="23" spans="1:16" ht="15" thickBot="1" x14ac:dyDescent="0.35">
      <c r="A23" s="382">
        <v>45555</v>
      </c>
      <c r="B23" s="392">
        <v>3</v>
      </c>
      <c r="C23" s="392">
        <v>13</v>
      </c>
      <c r="D23" s="392"/>
      <c r="F23" s="382">
        <v>45555</v>
      </c>
      <c r="G23" s="400">
        <v>9</v>
      </c>
      <c r="J23" s="404">
        <v>45560</v>
      </c>
      <c r="K23" s="173">
        <v>39</v>
      </c>
      <c r="L23" s="173">
        <v>44</v>
      </c>
      <c r="M23" s="174"/>
      <c r="N23" s="405"/>
      <c r="O23" s="173"/>
      <c r="P23" s="174"/>
    </row>
    <row r="24" spans="1:16" ht="15" thickBot="1" x14ac:dyDescent="0.35">
      <c r="A24" s="382">
        <v>45556</v>
      </c>
      <c r="B24" s="408"/>
      <c r="C24" s="408"/>
      <c r="D24" s="408"/>
      <c r="F24" s="382">
        <v>45556</v>
      </c>
      <c r="G24" s="400"/>
      <c r="J24" s="404">
        <v>45567</v>
      </c>
      <c r="K24" s="173">
        <v>34</v>
      </c>
      <c r="L24" s="173">
        <v>37</v>
      </c>
      <c r="M24" s="174"/>
      <c r="N24" s="405"/>
      <c r="O24" s="173"/>
      <c r="P24" s="174"/>
    </row>
    <row r="25" spans="1:16" ht="15" thickBot="1" x14ac:dyDescent="0.35">
      <c r="A25" s="382">
        <v>45557</v>
      </c>
      <c r="B25" s="408"/>
      <c r="C25" s="408"/>
      <c r="D25" s="408"/>
      <c r="F25" s="382">
        <v>45557</v>
      </c>
      <c r="G25" s="400"/>
      <c r="J25" s="356"/>
      <c r="K25" s="173"/>
      <c r="L25" s="173"/>
      <c r="M25" s="174"/>
      <c r="N25" s="405"/>
      <c r="O25" s="173"/>
      <c r="P25" s="174"/>
    </row>
    <row r="26" spans="1:16" ht="15" thickBot="1" x14ac:dyDescent="0.35">
      <c r="A26" s="382">
        <v>45558</v>
      </c>
      <c r="B26" s="392">
        <v>14</v>
      </c>
      <c r="C26" s="392">
        <v>14</v>
      </c>
      <c r="D26" s="392"/>
      <c r="F26" s="382">
        <v>45558</v>
      </c>
      <c r="G26" s="400">
        <v>12</v>
      </c>
      <c r="J26" s="356"/>
      <c r="K26" s="173"/>
      <c r="L26" s="173"/>
      <c r="M26" s="174"/>
      <c r="N26" s="405"/>
      <c r="O26" s="173"/>
      <c r="P26" s="174"/>
    </row>
    <row r="27" spans="1:16" ht="15" thickBot="1" x14ac:dyDescent="0.35">
      <c r="A27" s="382">
        <v>45559</v>
      </c>
      <c r="B27" s="392">
        <v>2</v>
      </c>
      <c r="C27" s="392">
        <v>14</v>
      </c>
      <c r="D27" s="392"/>
      <c r="F27" s="382">
        <v>45559</v>
      </c>
      <c r="G27" s="400">
        <v>9</v>
      </c>
      <c r="J27" s="356"/>
      <c r="K27" s="173"/>
      <c r="L27" s="173"/>
      <c r="M27" s="174"/>
      <c r="N27" s="405"/>
      <c r="O27" s="173"/>
      <c r="P27" s="174"/>
    </row>
    <row r="28" spans="1:16" ht="15" thickBot="1" x14ac:dyDescent="0.35">
      <c r="A28" s="382">
        <v>45560</v>
      </c>
      <c r="B28" s="408"/>
      <c r="C28" s="408"/>
      <c r="D28" s="408"/>
      <c r="F28" s="382">
        <v>45560</v>
      </c>
      <c r="G28" s="400"/>
      <c r="J28" s="356"/>
      <c r="K28" s="173"/>
      <c r="L28" s="173"/>
      <c r="M28" s="174"/>
      <c r="N28" s="405"/>
      <c r="O28" s="173"/>
      <c r="P28" s="174"/>
    </row>
    <row r="29" spans="1:16" ht="15" thickBot="1" x14ac:dyDescent="0.35">
      <c r="A29" s="382">
        <v>45561</v>
      </c>
      <c r="B29" s="392">
        <v>5</v>
      </c>
      <c r="C29" s="392">
        <v>5</v>
      </c>
      <c r="D29" s="392"/>
      <c r="F29" s="382">
        <v>45561</v>
      </c>
      <c r="G29" s="400">
        <v>5</v>
      </c>
      <c r="J29" s="406" t="s">
        <v>27</v>
      </c>
      <c r="K29" s="210">
        <f>SUM(K22:K28)</f>
        <v>108</v>
      </c>
      <c r="L29" s="210">
        <f>SUM(L22:L28)</f>
        <v>135</v>
      </c>
      <c r="M29" s="211">
        <v>0</v>
      </c>
      <c r="N29" s="407">
        <v>0</v>
      </c>
      <c r="O29" s="210">
        <v>0</v>
      </c>
      <c r="P29" s="211">
        <v>0</v>
      </c>
    </row>
    <row r="30" spans="1:16" ht="15" thickBot="1" x14ac:dyDescent="0.35">
      <c r="A30" s="382">
        <v>45562</v>
      </c>
      <c r="B30" s="392">
        <v>6</v>
      </c>
      <c r="C30" s="392">
        <v>11</v>
      </c>
      <c r="D30" s="392"/>
      <c r="F30" s="382">
        <v>45562</v>
      </c>
      <c r="G30" s="400">
        <v>6</v>
      </c>
    </row>
    <row r="31" spans="1:16" ht="15" thickBot="1" x14ac:dyDescent="0.35">
      <c r="A31" s="382">
        <v>45563</v>
      </c>
      <c r="B31" s="408"/>
      <c r="C31" s="408"/>
      <c r="D31" s="408"/>
      <c r="F31" s="382">
        <v>45563</v>
      </c>
      <c r="G31" s="400"/>
    </row>
    <row r="32" spans="1:16" ht="15" thickBot="1" x14ac:dyDescent="0.35">
      <c r="A32" s="382">
        <v>45564</v>
      </c>
      <c r="B32" s="408"/>
      <c r="C32" s="408"/>
      <c r="D32" s="408"/>
      <c r="F32" s="382">
        <v>45564</v>
      </c>
      <c r="G32" s="400"/>
    </row>
    <row r="33" spans="1:7" ht="15" thickBot="1" x14ac:dyDescent="0.35">
      <c r="A33" s="382">
        <v>45565</v>
      </c>
      <c r="B33" s="392">
        <v>0</v>
      </c>
      <c r="C33" s="392">
        <v>2</v>
      </c>
      <c r="D33" s="392"/>
      <c r="F33" s="382">
        <v>45565</v>
      </c>
      <c r="G33" s="400">
        <v>5</v>
      </c>
    </row>
    <row r="34" spans="1:7" ht="15" thickBot="1" x14ac:dyDescent="0.35">
      <c r="A34" s="382">
        <v>45566</v>
      </c>
      <c r="B34" s="392"/>
      <c r="C34" s="392"/>
      <c r="D34" s="392"/>
      <c r="F34" s="382"/>
      <c r="G34" s="400"/>
    </row>
    <row r="35" spans="1:7" ht="15" thickBot="1" x14ac:dyDescent="0.35">
      <c r="A35" s="382">
        <v>45567</v>
      </c>
      <c r="B35" s="392"/>
      <c r="C35" s="392"/>
      <c r="D35" s="392"/>
      <c r="F35" s="382"/>
      <c r="G35" s="400"/>
    </row>
    <row r="36" spans="1:7" ht="15" thickBot="1" x14ac:dyDescent="0.35">
      <c r="A36" s="382">
        <v>45568</v>
      </c>
      <c r="B36" s="392"/>
      <c r="C36" s="392"/>
      <c r="D36" s="392"/>
      <c r="F36" s="382"/>
      <c r="G36" s="400"/>
    </row>
    <row r="37" spans="1:7" ht="15" thickBot="1" x14ac:dyDescent="0.35">
      <c r="A37" s="382">
        <v>45569</v>
      </c>
      <c r="B37" s="392"/>
      <c r="C37" s="392"/>
      <c r="D37" s="392"/>
      <c r="F37" s="382"/>
      <c r="G37" s="400"/>
    </row>
    <row r="38" spans="1:7" ht="15" thickBot="1" x14ac:dyDescent="0.35">
      <c r="A38" s="382">
        <v>45570</v>
      </c>
      <c r="B38" s="392"/>
      <c r="C38" s="392"/>
      <c r="D38" s="392"/>
      <c r="F38" s="382"/>
      <c r="G38" s="400"/>
    </row>
    <row r="39" spans="1:7" ht="15" thickBot="1" x14ac:dyDescent="0.35">
      <c r="A39" s="382">
        <v>45571</v>
      </c>
      <c r="B39" s="392"/>
      <c r="C39" s="392"/>
      <c r="D39" s="392"/>
      <c r="F39" s="382"/>
      <c r="G39" s="400"/>
    </row>
    <row r="40" spans="1:7" ht="15" thickBot="1" x14ac:dyDescent="0.35">
      <c r="A40" s="382">
        <v>45572</v>
      </c>
      <c r="B40" s="392"/>
      <c r="C40" s="392"/>
      <c r="D40" s="392"/>
      <c r="F40" s="382"/>
      <c r="G40" s="400"/>
    </row>
    <row r="41" spans="1:7" ht="15" thickBot="1" x14ac:dyDescent="0.35">
      <c r="A41" s="382">
        <v>45573</v>
      </c>
      <c r="B41" s="392"/>
      <c r="C41" s="392"/>
      <c r="D41" s="392"/>
      <c r="F41" s="382"/>
      <c r="G41" s="400"/>
    </row>
    <row r="42" spans="1:7" ht="15" thickBot="1" x14ac:dyDescent="0.35">
      <c r="A42" s="382">
        <v>45574</v>
      </c>
      <c r="B42" s="392"/>
      <c r="C42" s="392"/>
      <c r="D42" s="392"/>
      <c r="F42" s="382"/>
      <c r="G42" s="400"/>
    </row>
    <row r="43" spans="1:7" ht="15" thickBot="1" x14ac:dyDescent="0.35">
      <c r="A43" s="382">
        <v>45575</v>
      </c>
      <c r="B43" s="409"/>
      <c r="C43" s="409"/>
      <c r="D43" s="409"/>
      <c r="F43" s="382"/>
      <c r="G43" s="400"/>
    </row>
    <row r="44" spans="1:7" ht="15" thickBot="1" x14ac:dyDescent="0.35">
      <c r="A44" s="384" t="s">
        <v>68</v>
      </c>
      <c r="B44" s="394">
        <f>SUM(B4:B43)</f>
        <v>113</v>
      </c>
      <c r="C44" s="394">
        <f>SUM(C4:C43)</f>
        <v>228</v>
      </c>
      <c r="D44" s="394">
        <f t="shared" ref="D44" si="0">SUM(D3:D43)</f>
        <v>3</v>
      </c>
      <c r="F44" s="382"/>
      <c r="G44" s="400"/>
    </row>
    <row r="45" spans="1:7" ht="15" thickBot="1" x14ac:dyDescent="0.35">
      <c r="A45" s="385" t="s">
        <v>65</v>
      </c>
      <c r="B45" s="395">
        <v>62</v>
      </c>
      <c r="C45" s="395">
        <v>138</v>
      </c>
      <c r="D45" s="395">
        <v>3</v>
      </c>
      <c r="F45" s="386" t="s">
        <v>50</v>
      </c>
      <c r="G45" s="394">
        <f>SUM(G4:G44)</f>
        <v>153</v>
      </c>
    </row>
    <row r="46" spans="1:7" ht="15" thickBot="1" x14ac:dyDescent="0.35">
      <c r="A46" s="385" t="s">
        <v>45</v>
      </c>
      <c r="B46" s="395">
        <v>51</v>
      </c>
      <c r="C46" s="395">
        <v>129</v>
      </c>
      <c r="D46" s="395">
        <v>1</v>
      </c>
      <c r="F46" s="386" t="s">
        <v>65</v>
      </c>
      <c r="G46" s="394">
        <v>131</v>
      </c>
    </row>
    <row r="47" spans="1:7" ht="15" thickBot="1" x14ac:dyDescent="0.35">
      <c r="A47" s="387" t="s">
        <v>63</v>
      </c>
      <c r="B47" s="396">
        <v>9</v>
      </c>
      <c r="C47" s="396">
        <v>22</v>
      </c>
      <c r="D47" s="396"/>
      <c r="F47" s="387" t="s">
        <v>63</v>
      </c>
      <c r="G47" s="393">
        <v>115</v>
      </c>
    </row>
    <row r="48" spans="1:7" ht="15" thickBot="1" x14ac:dyDescent="0.35">
      <c r="A48" s="387" t="s">
        <v>91</v>
      </c>
      <c r="B48" s="397">
        <f>SUM(B44:B47)</f>
        <v>235</v>
      </c>
      <c r="C48" s="397">
        <f>SUM(C44:C47)</f>
        <v>517</v>
      </c>
      <c r="D48" s="397">
        <f>SUM(D44:D47)</f>
        <v>7</v>
      </c>
      <c r="F48" s="387" t="s">
        <v>45</v>
      </c>
      <c r="G48" s="401">
        <v>288</v>
      </c>
    </row>
    <row r="49" spans="6:7" ht="15" thickBot="1" x14ac:dyDescent="0.35">
      <c r="F49" s="387" t="s">
        <v>91</v>
      </c>
      <c r="G49" s="401">
        <f>SUM(G45:G48)</f>
        <v>687</v>
      </c>
    </row>
  </sheetData>
  <mergeCells count="12">
    <mergeCell ref="A1:D1"/>
    <mergeCell ref="F1:G1"/>
    <mergeCell ref="J1:L1"/>
    <mergeCell ref="B2:D2"/>
    <mergeCell ref="K2:L2"/>
    <mergeCell ref="K6:L6"/>
    <mergeCell ref="J19:P19"/>
    <mergeCell ref="J20:M20"/>
    <mergeCell ref="N20:P20"/>
    <mergeCell ref="K3:L3"/>
    <mergeCell ref="K4:L4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88" t="s">
        <v>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50" t="s">
        <v>16</v>
      </c>
      <c r="C4" s="450"/>
      <c r="D4" s="450"/>
      <c r="E4" s="450" t="s">
        <v>17</v>
      </c>
      <c r="F4" s="450"/>
      <c r="G4" s="450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90" t="s">
        <v>101</v>
      </c>
      <c r="B6" s="491"/>
      <c r="C6" s="491"/>
      <c r="D6" s="491"/>
      <c r="E6" s="491"/>
      <c r="F6" s="491"/>
      <c r="G6" s="491"/>
      <c r="H6" s="491"/>
      <c r="I6" s="492"/>
    </row>
    <row r="7" spans="1:21" x14ac:dyDescent="0.3">
      <c r="A7" s="493"/>
      <c r="B7" s="494"/>
      <c r="C7" s="494"/>
      <c r="D7" s="494"/>
      <c r="E7" s="494"/>
      <c r="F7" s="494"/>
      <c r="G7" s="494"/>
      <c r="H7" s="494"/>
      <c r="I7" s="495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39" t="s">
        <v>39</v>
      </c>
      <c r="B24" s="440"/>
      <c r="C24" s="440"/>
      <c r="D24" s="440"/>
      <c r="E24" s="83"/>
      <c r="G24" s="456" t="s">
        <v>18</v>
      </c>
      <c r="H24" s="457"/>
      <c r="I24" s="458"/>
      <c r="K24" s="439" t="s">
        <v>40</v>
      </c>
      <c r="L24" s="440"/>
      <c r="M24" s="440"/>
      <c r="N24" s="440"/>
      <c r="O24" s="440"/>
      <c r="P24" s="440"/>
      <c r="Q24" s="441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7"/>
      <c r="I26" s="357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7"/>
      <c r="I27" s="357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95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100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M24" sqref="M24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2" t="s">
        <v>88</v>
      </c>
      <c r="B3" s="323"/>
      <c r="C3" s="323"/>
      <c r="D3" s="323"/>
      <c r="E3" s="323"/>
      <c r="F3" s="323"/>
      <c r="G3" s="324"/>
      <c r="I3" s="322" t="s">
        <v>89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90" t="s">
        <v>101</v>
      </c>
      <c r="B6" s="491"/>
      <c r="C6" s="491"/>
      <c r="D6" s="491"/>
      <c r="E6" s="491"/>
      <c r="F6" s="491"/>
      <c r="G6" s="492"/>
      <c r="I6" s="29"/>
      <c r="J6" s="4"/>
      <c r="K6" s="4"/>
      <c r="L6" s="4"/>
      <c r="M6" s="4"/>
      <c r="N6" s="4"/>
      <c r="O6" s="10"/>
    </row>
    <row r="7" spans="1:16" x14ac:dyDescent="0.3">
      <c r="A7" s="493"/>
      <c r="B7" s="494"/>
      <c r="C7" s="494"/>
      <c r="D7" s="494"/>
      <c r="E7" s="494"/>
      <c r="F7" s="494"/>
      <c r="G7" s="495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91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92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92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39" t="s">
        <v>39</v>
      </c>
      <c r="B29" s="440"/>
      <c r="C29" s="440"/>
      <c r="D29" s="440"/>
      <c r="E29" s="83"/>
      <c r="I29" s="439" t="s">
        <v>39</v>
      </c>
      <c r="J29" s="440"/>
      <c r="K29" s="440"/>
      <c r="L29" s="440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2024-12-04T18:30:53Z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